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einbach.zsolt\Documents\végrehajt\2024.04\"/>
    </mc:Choice>
  </mc:AlternateContent>
  <xr:revisionPtr revIDLastSave="0" documentId="8_{25F18200-5B6B-49CD-9DA7-59D93EE0EB1E}" xr6:coauthVersionLast="47" xr6:coauthVersionMax="47" xr10:uidLastSave="{00000000-0000-0000-0000-000000000000}"/>
  <bookViews>
    <workbookView xWindow="-120" yWindow="-120" windowWidth="38640" windowHeight="15840" xr2:uid="{5ACF38EC-A3FC-1B41-AB5D-2994D8723783}"/>
  </bookViews>
  <sheets>
    <sheet name="Pénzügyi adatlap" sheetId="2" r:id="rId1"/>
    <sheet name="Pénzügyi adatlap példák" sheetId="6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2" l="1"/>
  <c r="B8" i="6" l="1"/>
  <c r="C39" i="6"/>
  <c r="C40" i="6" s="1"/>
  <c r="B38" i="6"/>
  <c r="C22" i="6"/>
  <c r="C23" i="6" s="1"/>
  <c r="B21" i="6"/>
  <c r="C9" i="6"/>
  <c r="C10" i="6" s="1"/>
  <c r="C10" i="2"/>
  <c r="C11" i="2" s="1"/>
  <c r="C41" i="6" l="1"/>
  <c r="C24" i="6"/>
  <c r="C28" i="6" s="1"/>
  <c r="C11" i="6"/>
  <c r="C15" i="6" s="1"/>
  <c r="C12" i="2"/>
  <c r="C45" i="6" l="1"/>
  <c r="B42" i="6" s="1"/>
  <c r="B25" i="6"/>
  <c r="B24" i="6" s="1"/>
  <c r="B26" i="6" s="1"/>
  <c r="B27" i="6" s="1"/>
  <c r="B12" i="6"/>
  <c r="B11" i="6" s="1"/>
  <c r="B13" i="6" s="1"/>
  <c r="B14" i="6" s="1"/>
  <c r="C16" i="2"/>
  <c r="B13" i="2" s="1"/>
  <c r="B12" i="2" s="1"/>
  <c r="B14" i="2" s="1"/>
  <c r="B15" i="2" s="1"/>
  <c r="B41" i="6" l="1"/>
  <c r="B43" i="6" s="1"/>
  <c r="B44" i="6" s="1"/>
</calcChain>
</file>

<file path=xl/sharedStrings.xml><?xml version="1.0" encoding="utf-8"?>
<sst xmlns="http://schemas.openxmlformats.org/spreadsheetml/2006/main" count="49" uniqueCount="19">
  <si>
    <t>Általános felújítási költségek:</t>
  </si>
  <si>
    <t>Többletköltség:
(a fenti két sor különbsége)</t>
  </si>
  <si>
    <t>Önrész:</t>
  </si>
  <si>
    <t>Támogatási igény:</t>
  </si>
  <si>
    <t>Beruházási összköltség:
(önrész + támogatás)</t>
  </si>
  <si>
    <t>PÉNZÜGYI ADATLAP</t>
  </si>
  <si>
    <t>2. számú melléklet</t>
  </si>
  <si>
    <t>1-es példa</t>
  </si>
  <si>
    <t>2-es példa</t>
  </si>
  <si>
    <t>Indoklás:</t>
  </si>
  <si>
    <t>Megjegyzés:</t>
  </si>
  <si>
    <t>Speciális munkálatok elvégzésével számított felújítási költségek:</t>
  </si>
  <si>
    <r>
      <t xml:space="preserve">Kérjük, hogy a pénzügyi adatlap szürke háttérkitöltésű celláit szíveskedjen kitölteni egész ezer forint kerekítéssel. Az </t>
    </r>
    <r>
      <rPr>
        <u/>
        <sz val="12"/>
        <color theme="1"/>
        <rFont val="Arial"/>
        <family val="2"/>
      </rPr>
      <t>Általános felújítási költség</t>
    </r>
    <r>
      <rPr>
        <sz val="12"/>
        <color theme="1"/>
        <rFont val="Arial"/>
        <family val="2"/>
      </rPr>
      <t xml:space="preserve"> </t>
    </r>
    <r>
      <rPr>
        <b/>
        <sz val="12"/>
        <color theme="1"/>
        <rFont val="Arial"/>
        <family val="2"/>
      </rPr>
      <t>nem haladhatja meg</t>
    </r>
    <r>
      <rPr>
        <sz val="12"/>
        <color theme="1"/>
        <rFont val="Arial"/>
        <family val="2"/>
      </rPr>
      <t xml:space="preserve"> a </t>
    </r>
    <r>
      <rPr>
        <u/>
        <sz val="12"/>
        <color theme="1"/>
        <rFont val="Arial"/>
        <family val="2"/>
      </rPr>
      <t>Speciális munkálatok elvégzésével számított felújítási költség</t>
    </r>
    <r>
      <rPr>
        <sz val="12"/>
        <color theme="1"/>
        <rFont val="Arial"/>
        <family val="2"/>
      </rPr>
      <t>et.</t>
    </r>
  </si>
  <si>
    <t>A</t>
  </si>
  <si>
    <t>B</t>
  </si>
  <si>
    <t>3-as példa</t>
  </si>
  <si>
    <r>
      <t xml:space="preserve">A pályázat tárgya az épület utcai homlokzati nyílászáróinak cseréjére és a mívesen megépített tagozatos homlokzat helyreállítása. A pályázathoz 2 db költségvetést kell készíteni:
</t>
    </r>
    <r>
      <rPr>
        <b/>
        <sz val="12"/>
        <color theme="1"/>
        <rFont val="Arial"/>
        <family val="2"/>
      </rPr>
      <t>"A" költségvetés:</t>
    </r>
    <r>
      <rPr>
        <sz val="12"/>
        <color theme="1"/>
        <rFont val="Arial"/>
        <family val="2"/>
      </rPr>
      <t xml:space="preserve"> a nyílászárókat a kereskedelemben kapható előre gyártott nyílászárók beépítésével végeznék, a homlokzat felújítást pedig a vakolat állagának megfelelő részleges vagy teljes leveréssel és simított mészhabarcs vakolattal színezéssel, tagozatok nélkül.
</t>
    </r>
    <r>
      <rPr>
        <b/>
        <sz val="12"/>
        <color theme="1"/>
        <rFont val="Arial"/>
        <family val="2"/>
      </rPr>
      <t xml:space="preserve">"B" költségvetés: </t>
    </r>
    <r>
      <rPr>
        <sz val="12"/>
        <color theme="1"/>
        <rFont val="Arial"/>
        <family val="2"/>
      </rPr>
      <t xml:space="preserve">a nyílászárókat egyedileg gyártja le egy asztalos az eredeti tagozatokkal, díszítésekkel, a homlokzatot is az eredeti vagy a rendeletnek megfelelő díszítéseket, tagozatokat visszaépítve míves kivitelezéssel állítják helyre. </t>
    </r>
  </si>
  <si>
    <t>"A" és "B" költségvetés értelmezése:</t>
  </si>
  <si>
    <t>PÉNZÜGYI ADATLAP PÉLDÁK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</si>
</sst>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* #,##0\ &quot;Ft&quot;_-;\-* #,##0\ &quot;Ft&quot;_-;_-* &quot;-&quot;\ &quot;Ft&quot;_-;_-@_-"/>
  </numFmts>
  <fonts count="11" x14ac:knownFonts="1">
    <font>
      <sz val="12"/>
      <color theme="1"/>
      <name val="Calibri"/>
      <family val="2"/>
      <charset val="238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i/>
      <sz val="12"/>
      <color theme="1"/>
      <name val="Arial"/>
      <family val="2"/>
    </font>
    <font>
      <b/>
      <i/>
      <sz val="12"/>
      <color theme="1"/>
      <name val="Arial"/>
      <family val="2"/>
    </font>
    <font>
      <b/>
      <sz val="16"/>
      <color theme="1"/>
      <name val="Arial"/>
      <family val="2"/>
    </font>
    <font>
      <b/>
      <sz val="18"/>
      <color theme="1"/>
      <name val="Arial"/>
      <family val="2"/>
    </font>
    <font>
      <sz val="12"/>
      <color rgb="FF7030A0"/>
      <name val="Arial"/>
      <family val="2"/>
    </font>
    <font>
      <i/>
      <sz val="12"/>
      <color rgb="FF7030A0"/>
      <name val="Arial"/>
      <family val="2"/>
    </font>
    <font>
      <u/>
      <sz val="12"/>
      <color theme="1"/>
      <name val="Arial"/>
      <family val="2"/>
    </font>
    <font>
      <b/>
      <i/>
      <sz val="12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7030A0"/>
        <bgColor indexed="64"/>
      </patternFill>
    </fill>
  </fills>
  <borders count="2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  <border>
      <left/>
      <right style="medium">
        <color auto="1"/>
      </right>
      <top style="double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rgb="FF7030A0"/>
      </top>
      <bottom style="thin">
        <color rgb="FF7030A0"/>
      </bottom>
      <diagonal/>
    </border>
    <border>
      <left/>
      <right style="medium">
        <color auto="1"/>
      </right>
      <top style="thin">
        <color rgb="FF7030A0"/>
      </top>
      <bottom style="thin">
        <color rgb="FF7030A0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 applyAlignment="1">
      <alignment wrapText="1"/>
    </xf>
    <xf numFmtId="0" fontId="2" fillId="0" borderId="14" xfId="0" applyFont="1" applyBorder="1" applyAlignment="1">
      <alignment vertical="top" wrapText="1"/>
    </xf>
    <xf numFmtId="0" fontId="2" fillId="0" borderId="12" xfId="0" applyFont="1" applyBorder="1" applyAlignment="1">
      <alignment vertical="top" wrapText="1"/>
    </xf>
    <xf numFmtId="0" fontId="2" fillId="0" borderId="2" xfId="0" applyFont="1" applyBorder="1" applyAlignment="1">
      <alignment wrapText="1"/>
    </xf>
    <xf numFmtId="0" fontId="3" fillId="0" borderId="9" xfId="0" applyFont="1" applyBorder="1" applyAlignment="1">
      <alignment wrapText="1"/>
    </xf>
    <xf numFmtId="42" fontId="3" fillId="0" borderId="10" xfId="0" applyNumberFormat="1" applyFont="1" applyBorder="1" applyAlignment="1">
      <alignment wrapText="1"/>
    </xf>
    <xf numFmtId="42" fontId="3" fillId="0" borderId="11" xfId="0" applyNumberFormat="1" applyFont="1" applyBorder="1" applyAlignment="1">
      <alignment wrapText="1"/>
    </xf>
    <xf numFmtId="0" fontId="3" fillId="0" borderId="3" xfId="0" applyFont="1" applyBorder="1" applyAlignment="1">
      <alignment wrapText="1"/>
    </xf>
    <xf numFmtId="42" fontId="3" fillId="0" borderId="4" xfId="0" applyNumberFormat="1" applyFont="1" applyBorder="1" applyAlignment="1">
      <alignment wrapText="1"/>
    </xf>
    <xf numFmtId="42" fontId="3" fillId="0" borderId="5" xfId="0" applyNumberFormat="1" applyFont="1" applyBorder="1" applyAlignment="1">
      <alignment wrapText="1"/>
    </xf>
    <xf numFmtId="0" fontId="4" fillId="0" borderId="3" xfId="0" applyFont="1" applyBorder="1" applyAlignment="1">
      <alignment wrapText="1"/>
    </xf>
    <xf numFmtId="42" fontId="4" fillId="0" borderId="5" xfId="0" applyNumberFormat="1" applyFont="1" applyBorder="1" applyAlignment="1">
      <alignment wrapText="1"/>
    </xf>
    <xf numFmtId="0" fontId="3" fillId="0" borderId="6" xfId="0" applyFont="1" applyBorder="1" applyAlignment="1">
      <alignment wrapText="1"/>
    </xf>
    <xf numFmtId="42" fontId="3" fillId="0" borderId="7" xfId="0" applyNumberFormat="1" applyFont="1" applyBorder="1" applyAlignment="1">
      <alignment wrapText="1"/>
    </xf>
    <xf numFmtId="42" fontId="3" fillId="0" borderId="8" xfId="0" applyNumberFormat="1" applyFont="1" applyBorder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42" fontId="7" fillId="2" borderId="15" xfId="0" applyNumberFormat="1" applyFont="1" applyFill="1" applyBorder="1" applyAlignment="1" applyProtection="1">
      <alignment wrapText="1"/>
      <protection locked="0"/>
    </xf>
    <xf numFmtId="42" fontId="7" fillId="2" borderId="13" xfId="0" applyNumberFormat="1" applyFont="1" applyFill="1" applyBorder="1" applyAlignment="1" applyProtection="1">
      <alignment wrapText="1"/>
      <protection locked="0"/>
    </xf>
    <xf numFmtId="0" fontId="4" fillId="0" borderId="20" xfId="0" applyFont="1" applyBorder="1" applyAlignment="1">
      <alignment wrapText="1"/>
    </xf>
    <xf numFmtId="10" fontId="4" fillId="0" borderId="4" xfId="0" applyNumberFormat="1" applyFont="1" applyBorder="1" applyAlignment="1">
      <alignment horizont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10" fontId="3" fillId="0" borderId="21" xfId="0" applyNumberFormat="1" applyFont="1" applyBorder="1" applyAlignment="1">
      <alignment wrapText="1"/>
    </xf>
    <xf numFmtId="42" fontId="4" fillId="0" borderId="22" xfId="0" applyNumberFormat="1" applyFont="1" applyBorder="1" applyAlignment="1">
      <alignment wrapText="1"/>
    </xf>
    <xf numFmtId="0" fontId="8" fillId="0" borderId="20" xfId="0" applyFont="1" applyBorder="1" applyAlignment="1">
      <alignment horizontal="right" wrapText="1"/>
    </xf>
    <xf numFmtId="0" fontId="8" fillId="0" borderId="20" xfId="0" applyFont="1" applyBorder="1" applyAlignment="1">
      <alignment horizontal="right" vertical="top" wrapText="1"/>
    </xf>
    <xf numFmtId="0" fontId="2" fillId="0" borderId="0" xfId="0" applyFont="1"/>
    <xf numFmtId="42" fontId="7" fillId="2" borderId="15" xfId="0" applyNumberFormat="1" applyFont="1" applyFill="1" applyBorder="1" applyAlignment="1">
      <alignment wrapText="1"/>
    </xf>
    <xf numFmtId="42" fontId="7" fillId="2" borderId="13" xfId="0" applyNumberFormat="1" applyFont="1" applyFill="1" applyBorder="1" applyAlignment="1">
      <alignment wrapText="1"/>
    </xf>
    <xf numFmtId="10" fontId="8" fillId="0" borderId="23" xfId="0" applyNumberFormat="1" applyFont="1" applyBorder="1" applyAlignment="1">
      <alignment horizontal="center" wrapText="1"/>
    </xf>
    <xf numFmtId="10" fontId="7" fillId="0" borderId="24" xfId="0" applyNumberFormat="1" applyFont="1" applyBorder="1" applyAlignment="1">
      <alignment horizontal="center"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/>
    </xf>
    <xf numFmtId="0" fontId="1" fillId="0" borderId="27" xfId="0" applyFont="1" applyBorder="1" applyAlignment="1">
      <alignment horizontal="left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right"/>
    </xf>
    <xf numFmtId="42" fontId="7" fillId="0" borderId="18" xfId="0" applyNumberFormat="1" applyFont="1" applyBorder="1" applyAlignment="1">
      <alignment horizontal="center" vertical="center" wrapText="1"/>
    </xf>
    <xf numFmtId="42" fontId="7" fillId="0" borderId="19" xfId="0" applyNumberFormat="1" applyFont="1" applyBorder="1" applyAlignment="1">
      <alignment horizontal="center" vertical="center" wrapText="1"/>
    </xf>
    <xf numFmtId="10" fontId="10" fillId="3" borderId="25" xfId="0" applyNumberFormat="1" applyFont="1" applyFill="1" applyBorder="1" applyAlignment="1">
      <alignment horizontal="center" wrapText="1"/>
    </xf>
    <xf numFmtId="10" fontId="10" fillId="3" borderId="26" xfId="0" applyNumberFormat="1" applyFont="1" applyFill="1" applyBorder="1" applyAlignment="1">
      <alignment horizont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DE725-DB4D-D34E-8F78-E34782545B6F}">
  <dimension ref="A1:C20"/>
  <sheetViews>
    <sheetView showGridLines="0" tabSelected="1" view="pageLayout" zoomScaleNormal="100" workbookViewId="0">
      <selection activeCell="B8" sqref="B8"/>
    </sheetView>
  </sheetViews>
  <sheetFormatPr defaultColWidth="10.625" defaultRowHeight="15" x14ac:dyDescent="0.2"/>
  <cols>
    <col min="1" max="1" width="28.375" style="29" customWidth="1"/>
    <col min="2" max="3" width="23.5" style="29" customWidth="1"/>
    <col min="4" max="16384" width="10.625" style="29"/>
  </cols>
  <sheetData>
    <row r="1" spans="1:3" ht="15.75" x14ac:dyDescent="0.25">
      <c r="A1" s="38" t="s">
        <v>6</v>
      </c>
      <c r="B1" s="38"/>
      <c r="C1" s="38"/>
    </row>
    <row r="2" spans="1:3" ht="15.75" x14ac:dyDescent="0.25">
      <c r="A2" s="37" t="s">
        <v>5</v>
      </c>
      <c r="B2" s="37"/>
      <c r="C2" s="37"/>
    </row>
    <row r="3" spans="1:3" ht="15.75" x14ac:dyDescent="0.25">
      <c r="A3" s="17"/>
      <c r="B3" s="17"/>
      <c r="C3" s="17"/>
    </row>
    <row r="4" spans="1:3" ht="47.45" customHeight="1" x14ac:dyDescent="0.2">
      <c r="A4" s="34" t="s">
        <v>12</v>
      </c>
      <c r="B4" s="34"/>
      <c r="C4" s="34"/>
    </row>
    <row r="5" spans="1:3" ht="15.75" thickBot="1" x14ac:dyDescent="0.25">
      <c r="A5" s="1"/>
      <c r="B5" s="1"/>
      <c r="C5" s="1"/>
    </row>
    <row r="6" spans="1:3" ht="45" x14ac:dyDescent="0.2">
      <c r="A6" s="16"/>
      <c r="B6" s="2" t="s">
        <v>0</v>
      </c>
      <c r="C6" s="3" t="s">
        <v>11</v>
      </c>
    </row>
    <row r="7" spans="1:3" ht="23.25" x14ac:dyDescent="0.2">
      <c r="A7" s="22"/>
      <c r="B7" s="23" t="s">
        <v>13</v>
      </c>
      <c r="C7" s="24" t="s">
        <v>14</v>
      </c>
    </row>
    <row r="8" spans="1:3" ht="15.75" thickBot="1" x14ac:dyDescent="0.25">
      <c r="A8" s="4"/>
      <c r="B8" s="18">
        <v>0</v>
      </c>
      <c r="C8" s="19">
        <v>0</v>
      </c>
    </row>
    <row r="9" spans="1:3" ht="33.950000000000003" customHeight="1" thickTop="1" thickBot="1" x14ac:dyDescent="0.25">
      <c r="A9" s="4"/>
      <c r="B9" s="39" t="str">
        <f>IF(C8&lt;=B8,"Az 'A' összeg nem lehet nagyobb vagy egyenlő, mint a 'B' összeg","HELYES KITÖLTÉS")</f>
        <v>Az 'A' összeg nem lehet nagyobb vagy egyenlő, mint a 'B' összeg</v>
      </c>
      <c r="C9" s="40"/>
    </row>
    <row r="10" spans="1:3" ht="34.700000000000003" customHeight="1" thickTop="1" x14ac:dyDescent="0.2">
      <c r="A10" s="5" t="s">
        <v>1</v>
      </c>
      <c r="B10" s="6"/>
      <c r="C10" s="7">
        <f>C8-B8</f>
        <v>0</v>
      </c>
    </row>
    <row r="11" spans="1:3" x14ac:dyDescent="0.2">
      <c r="A11" s="8" t="s">
        <v>2</v>
      </c>
      <c r="B11" s="9"/>
      <c r="C11" s="10">
        <f>IF(C10&lt;1000000,B8,C8-1000000)</f>
        <v>0</v>
      </c>
    </row>
    <row r="12" spans="1:3" x14ac:dyDescent="0.2">
      <c r="A12" s="11" t="s">
        <v>3</v>
      </c>
      <c r="B12" s="21" t="e">
        <f>IF(B13&gt;0%,B13,"HIBÁS A KITÖLTÉS!")</f>
        <v>#DIV/0!</v>
      </c>
      <c r="C12" s="12">
        <f>C8-C11</f>
        <v>0</v>
      </c>
    </row>
    <row r="13" spans="1:3" hidden="1" x14ac:dyDescent="0.2">
      <c r="A13" s="20"/>
      <c r="B13" s="25" t="e">
        <f>C12/C16</f>
        <v>#DIV/0!</v>
      </c>
      <c r="C13" s="26"/>
    </row>
    <row r="14" spans="1:3" x14ac:dyDescent="0.2">
      <c r="A14" s="27" t="s">
        <v>10</v>
      </c>
      <c r="B14" s="41" t="e">
        <f>IF(B12&gt;50%,"NEM FELEL MEG A FELTÉTELEKNEK","MEGFELEL A FELTÉTELEKNEK")</f>
        <v>#DIV/0!</v>
      </c>
      <c r="C14" s="42"/>
    </row>
    <row r="15" spans="1:3" ht="34.700000000000003" customHeight="1" x14ac:dyDescent="0.2">
      <c r="A15" s="28" t="s">
        <v>9</v>
      </c>
      <c r="B15" s="32" t="e">
        <f>IF(B14="MEGFELEL A FELTÉTELEKNEK","A támogatás mértéke nem haladja meg a beruházási összköltség 50 %-át!","A támogatás mértéke meghaladja a beruházási összköltség 50 %-át, vagy HIBÁS A KITÖLTÉS!")</f>
        <v>#DIV/0!</v>
      </c>
      <c r="C15" s="33"/>
    </row>
    <row r="16" spans="1:3" ht="30.75" thickBot="1" x14ac:dyDescent="0.25">
      <c r="A16" s="13" t="s">
        <v>4</v>
      </c>
      <c r="B16" s="14"/>
      <c r="C16" s="15">
        <f>C11+C12</f>
        <v>0</v>
      </c>
    </row>
    <row r="19" spans="1:3" ht="15.75" x14ac:dyDescent="0.25">
      <c r="A19" s="36" t="s">
        <v>17</v>
      </c>
      <c r="B19" s="36"/>
      <c r="C19" s="36"/>
    </row>
    <row r="20" spans="1:3" ht="177.95" customHeight="1" x14ac:dyDescent="0.2">
      <c r="A20" s="34" t="s">
        <v>16</v>
      </c>
      <c r="B20" s="35"/>
      <c r="C20" s="35"/>
    </row>
  </sheetData>
  <sheetProtection algorithmName="SHA-512" hashValue="wZHLdS15ijaLXgpIiqwqQqQrC4BQiTap4JkUpC9s5Z3TyBoNOLoKoVd1eMXKUKqmpBUu83ighSxUbUVrOguR8Q==" saltValue="I65pz47nWTbdBlpZ6v3iwg==" spinCount="100000" sheet="1" objects="1" scenarios="1" selectLockedCells="1"/>
  <mergeCells count="8">
    <mergeCell ref="B15:C15"/>
    <mergeCell ref="A20:C20"/>
    <mergeCell ref="A19:C19"/>
    <mergeCell ref="A2:C2"/>
    <mergeCell ref="A1:C1"/>
    <mergeCell ref="A4:C4"/>
    <mergeCell ref="B9:C9"/>
    <mergeCell ref="B14:C14"/>
  </mergeCells>
  <printOptions horizontalCentered="1"/>
  <pageMargins left="0.70866141732283472" right="0.70866141732283472" top="0.74803149606299213" bottom="0.74803149606299213" header="0.31496062992125984" footer="0.31496062992125984"/>
  <pageSetup paperSize="9" fitToWidth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607BF-9087-E441-A23C-C7997FC56D09}">
  <dimension ref="A1:C45"/>
  <sheetViews>
    <sheetView showGridLines="0" view="pageLayout" zoomScaleNormal="100" workbookViewId="0">
      <selection activeCell="C33" sqref="C33"/>
    </sheetView>
  </sheetViews>
  <sheetFormatPr defaultColWidth="10.625" defaultRowHeight="15" x14ac:dyDescent="0.2"/>
  <cols>
    <col min="1" max="1" width="28.375" style="29" customWidth="1"/>
    <col min="2" max="3" width="23.5" style="29" customWidth="1"/>
    <col min="4" max="16384" width="10.625" style="29"/>
  </cols>
  <sheetData>
    <row r="1" spans="1:3" ht="15.75" x14ac:dyDescent="0.25">
      <c r="A1" s="38"/>
      <c r="B1" s="38"/>
      <c r="C1" s="38"/>
    </row>
    <row r="2" spans="1:3" ht="15.75" x14ac:dyDescent="0.25">
      <c r="A2" s="37" t="s">
        <v>18</v>
      </c>
      <c r="B2" s="37"/>
      <c r="C2" s="37"/>
    </row>
    <row r="3" spans="1:3" ht="15.75" x14ac:dyDescent="0.25">
      <c r="A3" s="17"/>
      <c r="B3" s="17"/>
      <c r="C3" s="17"/>
    </row>
    <row r="4" spans="1:3" ht="15.75" thickBot="1" x14ac:dyDescent="0.25">
      <c r="A4" s="1"/>
      <c r="B4" s="1"/>
      <c r="C4" s="1"/>
    </row>
    <row r="5" spans="1:3" ht="45" x14ac:dyDescent="0.2">
      <c r="A5" s="16"/>
      <c r="B5" s="2" t="s">
        <v>0</v>
      </c>
      <c r="C5" s="3" t="s">
        <v>11</v>
      </c>
    </row>
    <row r="6" spans="1:3" ht="23.25" x14ac:dyDescent="0.2">
      <c r="A6" s="22" t="s">
        <v>7</v>
      </c>
      <c r="B6" s="23" t="s">
        <v>13</v>
      </c>
      <c r="C6" s="24" t="s">
        <v>14</v>
      </c>
    </row>
    <row r="7" spans="1:3" ht="15.75" thickBot="1" x14ac:dyDescent="0.25">
      <c r="A7" s="4"/>
      <c r="B7" s="30">
        <v>1100000</v>
      </c>
      <c r="C7" s="31">
        <v>1700000</v>
      </c>
    </row>
    <row r="8" spans="1:3" ht="34.700000000000003" customHeight="1" thickTop="1" thickBot="1" x14ac:dyDescent="0.25">
      <c r="A8" s="4"/>
      <c r="B8" s="39" t="str">
        <f>IF(C7&lt;=B7,"Az 'A' összeg nem lehet nagyobb vagy egyenlő, mint a 'B' összeg","HELYES KITÖLTÉS")</f>
        <v>HELYES KITÖLTÉS</v>
      </c>
      <c r="C8" s="40"/>
    </row>
    <row r="9" spans="1:3" ht="34.700000000000003" customHeight="1" thickTop="1" x14ac:dyDescent="0.2">
      <c r="A9" s="5" t="s">
        <v>1</v>
      </c>
      <c r="B9" s="6"/>
      <c r="C9" s="7">
        <f>C7-B7</f>
        <v>600000</v>
      </c>
    </row>
    <row r="10" spans="1:3" x14ac:dyDescent="0.2">
      <c r="A10" s="8" t="s">
        <v>2</v>
      </c>
      <c r="B10" s="9"/>
      <c r="C10" s="10">
        <f>IF(C9&lt;1000000,B7,C7-1000000)</f>
        <v>1100000</v>
      </c>
    </row>
    <row r="11" spans="1:3" x14ac:dyDescent="0.2">
      <c r="A11" s="11" t="s">
        <v>3</v>
      </c>
      <c r="B11" s="21">
        <f>IF(B12&gt;0%,B12,"HIBÁS A KITÖLTÉS!")</f>
        <v>0.35294117647058826</v>
      </c>
      <c r="C11" s="12">
        <f>C7-C10</f>
        <v>600000</v>
      </c>
    </row>
    <row r="12" spans="1:3" hidden="1" x14ac:dyDescent="0.2">
      <c r="A12" s="20"/>
      <c r="B12" s="25">
        <f>C11/C15</f>
        <v>0.35294117647058826</v>
      </c>
      <c r="C12" s="26"/>
    </row>
    <row r="13" spans="1:3" x14ac:dyDescent="0.2">
      <c r="A13" s="27" t="s">
        <v>10</v>
      </c>
      <c r="B13" s="41" t="str">
        <f>IF(B11&gt;50%,"NEM FELEL MEG A FELTÉTELEKNEK","MEGFELEL A FELTÉTELEKNEK")</f>
        <v>MEGFELEL A FELTÉTELEKNEK</v>
      </c>
      <c r="C13" s="42"/>
    </row>
    <row r="14" spans="1:3" ht="34.700000000000003" customHeight="1" x14ac:dyDescent="0.2">
      <c r="A14" s="28" t="s">
        <v>9</v>
      </c>
      <c r="B14" s="32" t="str">
        <f>IF(B13="MEGFELEL A FELTÉTELEKNEK","A támogatás mértéke nem haladja meg a beruházási összköltség 50 %-át!","A támogatás mértéke meghaladja a beruházási összköltség 50 %-át, vagy HIBÁS A KITÖLTÉS!")</f>
        <v>A támogatás mértéke nem haladja meg a beruházási összköltség 50 %-át!</v>
      </c>
      <c r="C14" s="33"/>
    </row>
    <row r="15" spans="1:3" ht="30.75" thickBot="1" x14ac:dyDescent="0.25">
      <c r="A15" s="13" t="s">
        <v>4</v>
      </c>
      <c r="B15" s="14"/>
      <c r="C15" s="15">
        <f>C10+C11</f>
        <v>1700000</v>
      </c>
    </row>
    <row r="17" spans="1:3" ht="15.75" thickBot="1" x14ac:dyDescent="0.25"/>
    <row r="18" spans="1:3" ht="45" x14ac:dyDescent="0.2">
      <c r="A18" s="16"/>
      <c r="B18" s="2" t="s">
        <v>0</v>
      </c>
      <c r="C18" s="3" t="s">
        <v>11</v>
      </c>
    </row>
    <row r="19" spans="1:3" ht="23.25" x14ac:dyDescent="0.2">
      <c r="A19" s="22" t="s">
        <v>8</v>
      </c>
      <c r="B19" s="23" t="s">
        <v>13</v>
      </c>
      <c r="C19" s="24" t="s">
        <v>14</v>
      </c>
    </row>
    <row r="20" spans="1:3" ht="15.75" thickBot="1" x14ac:dyDescent="0.25">
      <c r="A20" s="4"/>
      <c r="B20" s="30">
        <v>1500000</v>
      </c>
      <c r="C20" s="31">
        <v>2800000</v>
      </c>
    </row>
    <row r="21" spans="1:3" ht="34.700000000000003" customHeight="1" thickTop="1" thickBot="1" x14ac:dyDescent="0.25">
      <c r="A21" s="4"/>
      <c r="B21" s="39" t="str">
        <f>IF(C20&lt;=B20,"Az 'A' összeg nem lehet nagyobb vagy egyenlő, mint a 'B' összeg","HELYES KITÖLTÉS")</f>
        <v>HELYES KITÖLTÉS</v>
      </c>
      <c r="C21" s="40"/>
    </row>
    <row r="22" spans="1:3" ht="30.75" thickTop="1" x14ac:dyDescent="0.2">
      <c r="A22" s="5" t="s">
        <v>1</v>
      </c>
      <c r="B22" s="6"/>
      <c r="C22" s="7">
        <f>C20-B20</f>
        <v>1300000</v>
      </c>
    </row>
    <row r="23" spans="1:3" x14ac:dyDescent="0.2">
      <c r="A23" s="8" t="s">
        <v>2</v>
      </c>
      <c r="B23" s="9"/>
      <c r="C23" s="10">
        <f>IF(C22&lt;1000000,B20,C20-1000000)</f>
        <v>1800000</v>
      </c>
    </row>
    <row r="24" spans="1:3" x14ac:dyDescent="0.2">
      <c r="A24" s="11" t="s">
        <v>3</v>
      </c>
      <c r="B24" s="21">
        <f>IF(B25&gt;0%,B25,"HIBÁS A KITÖLTÉS!")</f>
        <v>0.35714285714285715</v>
      </c>
      <c r="C24" s="12">
        <f>C20-C23</f>
        <v>1000000</v>
      </c>
    </row>
    <row r="25" spans="1:3" hidden="1" x14ac:dyDescent="0.2">
      <c r="A25" s="20"/>
      <c r="B25" s="25">
        <f>C24/C28</f>
        <v>0.35714285714285715</v>
      </c>
      <c r="C25" s="26"/>
    </row>
    <row r="26" spans="1:3" x14ac:dyDescent="0.2">
      <c r="A26" s="27" t="s">
        <v>10</v>
      </c>
      <c r="B26" s="41" t="str">
        <f>IF(B24&gt;50%,"NEM FELEL MEG A FELTÉTELEKNEK","MEGFELEL A FELTÉTELEKNEK")</f>
        <v>MEGFELEL A FELTÉTELEKNEK</v>
      </c>
      <c r="C26" s="42"/>
    </row>
    <row r="27" spans="1:3" ht="34.700000000000003" customHeight="1" x14ac:dyDescent="0.2">
      <c r="A27" s="28" t="s">
        <v>9</v>
      </c>
      <c r="B27" s="32" t="str">
        <f>IF(B26="MEGFELEL A FELTÉTELEKNEK","A támogatás mértéke nem haladja meg a beruházási összköltség 50 %-át!","A támogatás mértéke meghaladja a beruházási összköltség 50 %-át, vagy HIBÁS A KITÖLTÉS!")</f>
        <v>A támogatás mértéke nem haladja meg a beruházási összköltség 50 %-át!</v>
      </c>
      <c r="C27" s="33"/>
    </row>
    <row r="28" spans="1:3" ht="34.700000000000003" customHeight="1" thickBot="1" x14ac:dyDescent="0.25">
      <c r="A28" s="13" t="s">
        <v>4</v>
      </c>
      <c r="B28" s="14"/>
      <c r="C28" s="15">
        <f>C23+C24</f>
        <v>2800000</v>
      </c>
    </row>
    <row r="34" spans="1:3" ht="15.75" thickBot="1" x14ac:dyDescent="0.25"/>
    <row r="35" spans="1:3" ht="45" x14ac:dyDescent="0.2">
      <c r="A35" s="16"/>
      <c r="B35" s="2" t="s">
        <v>0</v>
      </c>
      <c r="C35" s="3" t="s">
        <v>11</v>
      </c>
    </row>
    <row r="36" spans="1:3" ht="23.25" x14ac:dyDescent="0.2">
      <c r="A36" s="22" t="s">
        <v>15</v>
      </c>
      <c r="B36" s="23" t="s">
        <v>13</v>
      </c>
      <c r="C36" s="24" t="s">
        <v>14</v>
      </c>
    </row>
    <row r="37" spans="1:3" ht="15.75" thickBot="1" x14ac:dyDescent="0.25">
      <c r="A37" s="4"/>
      <c r="B37" s="30">
        <v>949000</v>
      </c>
      <c r="C37" s="31">
        <v>1999000</v>
      </c>
    </row>
    <row r="38" spans="1:3" ht="34.700000000000003" customHeight="1" thickTop="1" thickBot="1" x14ac:dyDescent="0.25">
      <c r="A38" s="4"/>
      <c r="B38" s="39" t="str">
        <f>IF(C37&lt;=B37,"Az 'A' összeg nem lehet nagyobb vagy egyenlő, mint a 'B' összeg","HELYES KITÖLTÉS")</f>
        <v>HELYES KITÖLTÉS</v>
      </c>
      <c r="C38" s="40"/>
    </row>
    <row r="39" spans="1:3" ht="30.75" thickTop="1" x14ac:dyDescent="0.2">
      <c r="A39" s="5" t="s">
        <v>1</v>
      </c>
      <c r="B39" s="6"/>
      <c r="C39" s="7">
        <f>C37-B37</f>
        <v>1050000</v>
      </c>
    </row>
    <row r="40" spans="1:3" x14ac:dyDescent="0.2">
      <c r="A40" s="8" t="s">
        <v>2</v>
      </c>
      <c r="B40" s="9"/>
      <c r="C40" s="10">
        <f>IF(C39&lt;1000000,B37,C37-1000000)</f>
        <v>999000</v>
      </c>
    </row>
    <row r="41" spans="1:3" x14ac:dyDescent="0.2">
      <c r="A41" s="11" t="s">
        <v>3</v>
      </c>
      <c r="B41" s="21">
        <f>IF(B42&gt;0%,B42,"HIBÁS A KITÖLTÉS!")</f>
        <v>0.5002501250625313</v>
      </c>
      <c r="C41" s="12">
        <f>C37-C40</f>
        <v>1000000</v>
      </c>
    </row>
    <row r="42" spans="1:3" hidden="1" x14ac:dyDescent="0.2">
      <c r="A42" s="20"/>
      <c r="B42" s="25">
        <f>C41/C45</f>
        <v>0.5002501250625313</v>
      </c>
      <c r="C42" s="26"/>
    </row>
    <row r="43" spans="1:3" x14ac:dyDescent="0.2">
      <c r="A43" s="27" t="s">
        <v>10</v>
      </c>
      <c r="B43" s="41" t="str">
        <f>IF(B41&gt;50%,"NEM FELEL MEG A FELTÉTELEKNEK","MEGFELEL A FELTÉTELEKNEK")</f>
        <v>NEM FELEL MEG A FELTÉTELEKNEK</v>
      </c>
      <c r="C43" s="42"/>
    </row>
    <row r="44" spans="1:3" ht="34.700000000000003" customHeight="1" x14ac:dyDescent="0.2">
      <c r="A44" s="28" t="s">
        <v>9</v>
      </c>
      <c r="B44" s="32" t="str">
        <f>IF(B43="MEGFELEL A FELTÉTELEKNEK","A támogatás mértéke nem haladja meg a beruházási összköltség 50 %-át!","A támogatás mértéke meghaladja a beruházási összköltség 50 %-át, vagy HIBÁS A KITÖLTÉS!")</f>
        <v>A támogatás mértéke meghaladja a beruházási összköltség 50 %-át, vagy HIBÁS A KITÖLTÉS!</v>
      </c>
      <c r="C44" s="33"/>
    </row>
    <row r="45" spans="1:3" ht="34.700000000000003" customHeight="1" thickBot="1" x14ac:dyDescent="0.25">
      <c r="A45" s="13" t="s">
        <v>4</v>
      </c>
      <c r="B45" s="14"/>
      <c r="C45" s="15">
        <f>C40+C41</f>
        <v>1999000</v>
      </c>
    </row>
  </sheetData>
  <sheetProtection algorithmName="SHA-512" hashValue="44OEmEe6IpcFiNTmESDyC535aX66w338+Luq3+sIINTlwemaFGdqyoDOc5MP44iODBM5A1YYbW4fFa3N2VA/6Q==" saltValue="2rhgmYs6i3ZXocH2UVu26Q==" spinCount="100000" sheet="1" objects="1" scenarios="1" selectLockedCells="1" selectUnlockedCells="1"/>
  <mergeCells count="11">
    <mergeCell ref="B44:C44"/>
    <mergeCell ref="A1:C1"/>
    <mergeCell ref="A2:C2"/>
    <mergeCell ref="B8:C8"/>
    <mergeCell ref="B13:C13"/>
    <mergeCell ref="B14:C14"/>
    <mergeCell ref="B21:C21"/>
    <mergeCell ref="B26:C26"/>
    <mergeCell ref="B27:C27"/>
    <mergeCell ref="B38:C38"/>
    <mergeCell ref="B43:C43"/>
  </mergeCells>
  <printOptions horizontalCentered="1"/>
  <pageMargins left="0.70866141732283472" right="0.70866141732283472" top="0.74803149606299213" bottom="0.74803149606299213" header="0.31496062992125984" footer="0.31496062992125984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Pénzügyi adatlap</vt:lpstr>
      <vt:lpstr>Pénzügyi adatlap példák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Steinbach Zsolt</cp:lastModifiedBy>
  <cp:lastPrinted>2024-04-09T16:54:33Z</cp:lastPrinted>
  <dcterms:created xsi:type="dcterms:W3CDTF">2024-04-09T13:16:06Z</dcterms:created>
  <dcterms:modified xsi:type="dcterms:W3CDTF">2024-04-11T06:47:11Z</dcterms:modified>
</cp:coreProperties>
</file>